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4.1_4.2_4.1a_4.2a_6.4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'4.1_4.2_4.1a_4.2a_6.4'!$B$2:$L$37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7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Tahoma"/>
            <family val="2"/>
          </rPr>
          <t xml:space="preserve">ATENTIE : pentru obtinerea valorii corecte a indicatorului, introduceti mai intai datele in randul 20 (flux net al perioadei) 
</t>
        </r>
      </text>
    </comment>
  </commentList>
</comments>
</file>

<file path=xl/sharedStrings.xml><?xml version="1.0" encoding="utf-8"?>
<sst xmlns="http://schemas.openxmlformats.org/spreadsheetml/2006/main" count="104" uniqueCount="57">
  <si>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</si>
  <si>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</si>
  <si>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</si>
  <si>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</si>
  <si>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</si>
  <si>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</si>
  <si>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</si>
  <si>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</si>
  <si>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</si>
  <si>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</si>
  <si>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</si>
  <si>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</si>
  <si>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</si>
  <si>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</si>
  <si>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</si>
  <si>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</si>
  <si>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</si>
  <si>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Veniturile din exploatare (Ve)</t>
    </r>
    <r>
      <rPr>
        <sz val="8"/>
        <color indexed="21"/>
        <rFont val="Arial"/>
        <family val="2"/>
      </rPr>
      <t xml:space="preserve"> - calculata de solicitant, conform tabelului de indicatori </t>
    </r>
  </si>
  <si>
    <r>
      <t>Cheltuieli de exploatare (Ce) -</t>
    </r>
    <r>
      <rPr>
        <sz val="8"/>
        <color indexed="21"/>
        <rFont val="Arial"/>
        <family val="2"/>
      </rPr>
      <t xml:space="preserve">  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</si>
  <si>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se calculeaza automat diferenta dintre Ve si Ce introduse, raportat la Ve - </t>
    </r>
    <r>
      <rPr>
        <b/>
        <sz val="8"/>
        <color indexed="21"/>
        <rFont val="Arial"/>
        <family val="2"/>
      </rPr>
      <t>minim 10%</t>
    </r>
  </si>
  <si>
    <t xml:space="preserve">sau </t>
  </si>
  <si>
    <t>Limita indicator</t>
  </si>
  <si>
    <t>N/A</t>
  </si>
  <si>
    <t>minim 10% din Ve</t>
  </si>
  <si>
    <t xml:space="preserve">maxim 12 </t>
  </si>
  <si>
    <t>minim 5%</t>
  </si>
  <si>
    <t>maxim 60%</t>
  </si>
  <si>
    <t>&gt;=0</t>
  </si>
  <si>
    <t>&gt;=1,2</t>
  </si>
  <si>
    <t xml:space="preserve">Disponibil de numerar la sfarsitul perioadei, conform tabelului de indicatori 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</si>
  <si>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</si>
  <si>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</si>
  <si>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</si>
  <si>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Rata rentabilitatii capitalului investit (rRc) - </t>
    </r>
    <r>
      <rPr>
        <sz val="8"/>
        <color indexed="21"/>
        <rFont val="Arial"/>
        <family val="2"/>
      </rPr>
      <t>se calculeaza automat ca raport intre Fluxul de numerar din activitatea de exploatare si (VI)</t>
    </r>
  </si>
  <si>
    <r>
      <t xml:space="preserve">Rata rentabilitatii capitalului investit (rRc)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</si>
  <si>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Flux de lichiditati net al perioadei - </t>
    </r>
    <r>
      <rPr>
        <sz val="8"/>
        <color indexed="21"/>
        <rFont val="Arial"/>
        <family val="2"/>
      </rPr>
      <t>linia Q</t>
    </r>
    <r>
      <rPr>
        <b/>
        <sz val="8"/>
        <color indexed="21"/>
        <rFont val="Arial"/>
        <family val="2"/>
      </rPr>
      <t xml:space="preserve">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</si>
  <si>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 xml:space="preserve">(PDCTML) Plati de dobanzi la credite pe termen mediu si lung - </t>
    </r>
    <r>
      <rPr>
        <sz val="8"/>
        <color indexed="21"/>
        <rFont val="Arial"/>
        <family val="2"/>
      </rPr>
      <t xml:space="preserve">linia </t>
    </r>
    <r>
      <rPr>
        <b/>
        <sz val="8"/>
        <color indexed="21"/>
        <rFont val="Arial"/>
        <family val="2"/>
      </rPr>
      <t xml:space="preserve">C2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</si>
  <si>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>(RCTML) Rambursari de credite pe termen mediu si lung -</t>
    </r>
    <r>
      <rPr>
        <sz val="8"/>
        <color indexed="21"/>
        <rFont val="Arial"/>
        <family val="2"/>
      </rPr>
      <t xml:space="preserve"> linia </t>
    </r>
    <r>
      <rPr>
        <b/>
        <sz val="8"/>
        <color indexed="21"/>
        <rFont val="Arial"/>
        <family val="2"/>
      </rPr>
      <t>C1</t>
    </r>
    <r>
      <rPr>
        <sz val="8"/>
        <color indexed="21"/>
        <rFont val="Arial"/>
        <family val="2"/>
      </rPr>
      <t xml:space="preserve"> din fluxul de numerar pentru anii 1-5, se introduce pentru perioada aferenta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</si>
  <si>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se calculeaza automat ca raport intre Fluxul de numerar din exploatare aferent perioadei respective si suma (PDCTML+RCTML) -  trebuie sa fie =&gt; cu </t>
    </r>
    <r>
      <rPr>
        <b/>
        <sz val="8"/>
        <color indexed="21"/>
        <rFont val="Arial"/>
        <family val="2"/>
      </rPr>
      <t>1.2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</si>
  <si>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</si>
  <si>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(D&gt;1)Datorii ce trebuie platite intr-o perioada mai mare de un an -</t>
    </r>
    <r>
      <rPr>
        <sz val="8"/>
        <color indexed="21"/>
        <rFont val="Arial"/>
        <family val="2"/>
      </rPr>
      <t xml:space="preserve"> linia IV din sheetul bilant - se introduce pentru perioada aferenta</t>
    </r>
  </si>
  <si>
    <r>
      <t xml:space="preserve">(A) Total activ  </t>
    </r>
    <r>
      <rPr>
        <sz val="8"/>
        <color indexed="21"/>
        <rFont val="Arial"/>
        <family val="2"/>
      </rPr>
      <t>- din sheetul bilant si se introduce pentru perioada aferenta</t>
    </r>
  </si>
  <si>
    <r>
      <t xml:space="preserve">Rata indatorarii (rI) - </t>
    </r>
    <r>
      <rPr>
        <sz val="8"/>
        <color indexed="21"/>
        <rFont val="Arial"/>
        <family val="2"/>
      </rPr>
      <t xml:space="preserve">se calculeaza automat ca raport intre (D&gt;1) si total activ (A) -  trebuie sa fie </t>
    </r>
    <r>
      <rPr>
        <b/>
        <sz val="8"/>
        <color indexed="21"/>
        <rFont val="Arial"/>
        <family val="2"/>
      </rPr>
      <t>maxim 60%</t>
    </r>
  </si>
  <si>
    <r>
      <t>Rata indatorarii (rI) -</t>
    </r>
    <r>
      <rPr>
        <sz val="8"/>
        <color indexed="21"/>
        <rFont val="Arial"/>
        <family val="2"/>
      </rPr>
      <t xml:space="preserve"> 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</si>
  <si>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</si>
  <si>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</si>
  <si>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</si>
  <si>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</si>
  <si>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t>Matrice de verificare a viabilitatii economico-financiare a proiectului pentru Anexa B ( persoane juridice)</t>
  </si>
  <si>
    <r>
      <t xml:space="preserve">Flux de numerar din activitatea de exploatare - </t>
    </r>
    <r>
      <rPr>
        <sz val="8"/>
        <color indexed="21"/>
        <rFont val="Arial"/>
        <family val="2"/>
      </rPr>
      <t>linia</t>
    </r>
    <r>
      <rPr>
        <b/>
        <sz val="8"/>
        <color indexed="21"/>
        <rFont val="Arial"/>
        <family val="2"/>
      </rPr>
      <t xml:space="preserve"> P din </t>
    </r>
    <r>
      <rPr>
        <sz val="8"/>
        <color indexed="21"/>
        <rFont val="Arial"/>
        <family val="2"/>
      </rPr>
      <t>Anexa</t>
    </r>
    <r>
      <rPr>
        <b/>
        <sz val="8"/>
        <color indexed="21"/>
        <rFont val="Arial"/>
        <family val="2"/>
      </rPr>
      <t xml:space="preserve"> </t>
    </r>
    <r>
      <rPr>
        <b/>
        <sz val="8"/>
        <color indexed="21"/>
        <rFont val="Arial"/>
        <family val="2"/>
      </rPr>
      <t>B8</t>
    </r>
    <r>
      <rPr>
        <sz val="8"/>
        <color indexed="10"/>
        <rFont val="Arial"/>
        <family val="2"/>
      </rPr>
      <t xml:space="preserve"> </t>
    </r>
    <r>
      <rPr>
        <sz val="8"/>
        <color indexed="21"/>
        <rFont val="Arial"/>
        <family val="2"/>
      </rPr>
      <t>aferent perioadei respective</t>
    </r>
  </si>
  <si>
    <r>
      <t xml:space="preserve">Disponibil de numerar la sfarsitul perioadei - </t>
    </r>
    <r>
      <rPr>
        <sz val="8"/>
        <color indexed="21"/>
        <rFont val="Arial"/>
        <family val="2"/>
      </rPr>
      <t xml:space="preserve">se preiau valorile din linia </t>
    </r>
    <r>
      <rPr>
        <b/>
        <sz val="8"/>
        <color indexed="21"/>
        <rFont val="Arial"/>
        <family val="2"/>
      </rPr>
      <t>S,</t>
    </r>
    <r>
      <rPr>
        <sz val="8"/>
        <color indexed="21"/>
        <rFont val="Arial"/>
        <family val="2"/>
      </rPr>
      <t xml:space="preserve"> Anexa B8, aferente perioadei respective - trebuie sa fie</t>
    </r>
    <r>
      <rPr>
        <b/>
        <sz val="8"/>
        <color indexed="21"/>
        <rFont val="Arial"/>
        <family val="2"/>
      </rPr>
      <t xml:space="preserve"> pozitiv</t>
    </r>
  </si>
  <si>
    <t>LEI</t>
  </si>
  <si>
    <t>Indicatorii economico-financiari se incadreaza in limitele obligatorii stabilite de A.F.I.R.?</t>
  </si>
  <si>
    <r>
      <t>Veniturile din exploatare (Ve)</t>
    </r>
    <r>
      <rPr>
        <sz val="8"/>
        <color indexed="21"/>
        <rFont val="Arial"/>
        <family val="2"/>
      </rPr>
      <t xml:space="preserve"> - se inscriu valorile din proiectia contului de profit si pierdere, randul 6, aferente perioadei respective</t>
    </r>
  </si>
  <si>
    <r>
      <t>Cheltuieli de exploatare (Ce) -</t>
    </r>
    <r>
      <rPr>
        <sz val="8"/>
        <color indexed="21"/>
        <rFont val="Arial"/>
        <family val="2"/>
      </rPr>
      <t xml:space="preserve"> se inscriu valorile din proiectia contului de profit si pierdere, randul 11, aferente perioadei respective</t>
    </r>
  </si>
  <si>
    <r>
      <t xml:space="preserve">Valoare investitie (VI) - </t>
    </r>
    <r>
      <rPr>
        <sz val="8"/>
        <color indexed="21"/>
        <rFont val="Arial"/>
        <family val="2"/>
      </rPr>
      <t>valoare totala a proiectului fara TVA, preluata din Bugetul Indicativ totalizator</t>
    </r>
  </si>
  <si>
    <t>Verificare la OJFIR/CRFIR/AFIR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</si>
</sst>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_-;\-* #,##0.00_-;_-* &quot;-&quot;??_-;_-@_-"/>
    <numFmt numFmtId="173" formatCode="_-* #,##0_-;\-* #,##0_-;_-* &quot;-&quot;??_-;_-@_-"/>
    <numFmt numFmtId="174" formatCode="0.0000"/>
    <numFmt numFmtId="175" formatCode="#,##0.0000"/>
  </numFmts>
  <fonts count="51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/>
      <right style="medium">
        <color indexed="21"/>
      </right>
      <top/>
      <bottom/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7" fillId="3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72" fontId="0" fillId="2" borderId="9" applyNumberFormat="0" applyBorder="0">
      <alignment/>
      <protection locked="0"/>
    </xf>
    <xf numFmtId="0" fontId="43" fillId="0" borderId="10" applyNumberFormat="0" applyFill="0" applyAlignment="0" applyProtection="0"/>
    <xf numFmtId="4" fontId="6" fillId="30" borderId="4">
      <alignment horizontal="right" vertical="center"/>
      <protection/>
    </xf>
    <xf numFmtId="0" fontId="44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5" fillId="28" borderId="12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8" fillId="0" borderId="0" applyNumberFormat="0" applyFill="0" applyBorder="0" applyAlignment="0" applyProtection="0"/>
  </cellStyleXfs>
  <cellXfs count="128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173" fontId="9" fillId="30" borderId="9" xfId="61" applyNumberFormat="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vertical="center" wrapText="1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30" borderId="9" xfId="61" applyFont="1" applyFill="1" applyBorder="1" applyAlignment="1">
      <alignment horizontal="justify" vertical="center" wrapText="1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0" fillId="30" borderId="9" xfId="6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9" xfId="61" applyBorder="1">
      <alignment horizontal="center"/>
      <protection/>
    </xf>
    <xf numFmtId="0" fontId="0" fillId="2" borderId="20" xfId="61" applyBorder="1">
      <alignment horizontal="center"/>
      <protection/>
    </xf>
    <xf numFmtId="10" fontId="12" fillId="30" borderId="9" xfId="65" applyNumberFormat="1" applyFont="1" applyFill="1" applyBorder="1" applyAlignment="1" applyProtection="1">
      <alignment vertical="center"/>
      <protection/>
    </xf>
    <xf numFmtId="10" fontId="12" fillId="0" borderId="9" xfId="65" applyNumberFormat="1" applyFont="1" applyFill="1" applyBorder="1" applyAlignment="1" applyProtection="1">
      <alignment vertical="center"/>
      <protection locked="0"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2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vertical="center"/>
      <protection/>
    </xf>
    <xf numFmtId="10" fontId="9" fillId="0" borderId="9" xfId="61" applyNumberFormat="1" applyFont="1" applyFill="1" applyBorder="1" applyAlignment="1" applyProtection="1">
      <alignment vertical="center"/>
      <protection locked="0"/>
    </xf>
    <xf numFmtId="173" fontId="9" fillId="30" borderId="21" xfId="61" applyNumberFormat="1" applyFont="1" applyFill="1" applyBorder="1" applyAlignment="1">
      <alignment horizontal="center"/>
      <protection/>
    </xf>
    <xf numFmtId="173" fontId="9" fillId="30" borderId="22" xfId="61" applyNumberFormat="1" applyFont="1" applyFill="1" applyBorder="1" applyAlignment="1">
      <alignment horizontal="center"/>
      <protection/>
    </xf>
    <xf numFmtId="173" fontId="9" fillId="30" borderId="23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horizontal="center" vertical="center"/>
      <protection/>
    </xf>
    <xf numFmtId="10" fontId="9" fillId="0" borderId="9" xfId="65" applyNumberFormat="1" applyFont="1" applyFill="1" applyBorder="1" applyAlignment="1" applyProtection="1">
      <alignment horizontal="center" vertical="center"/>
      <protection locked="0"/>
    </xf>
    <xf numFmtId="175" fontId="9" fillId="30" borderId="9" xfId="61" applyNumberFormat="1" applyFont="1" applyFill="1" applyBorder="1" applyAlignment="1" applyProtection="1">
      <alignment vertical="center"/>
      <protection/>
    </xf>
    <xf numFmtId="175" fontId="12" fillId="0" borderId="9" xfId="61" applyNumberFormat="1" applyFont="1" applyFill="1" applyBorder="1" applyAlignment="1" applyProtection="1">
      <alignment horizontal="right" vertical="center"/>
      <protection locked="0"/>
    </xf>
    <xf numFmtId="0" fontId="0" fillId="2" borderId="1" xfId="61" applyBorder="1" applyProtection="1">
      <alignment horizontal="center"/>
      <protection locked="0"/>
    </xf>
    <xf numFmtId="0" fontId="9" fillId="2" borderId="20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20" xfId="61" applyFont="1" applyBorder="1">
      <alignment horizontal="center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0" fontId="9" fillId="30" borderId="25" xfId="61" applyFont="1" applyFill="1" applyBorder="1" applyAlignment="1">
      <alignment vertical="center"/>
      <protection/>
    </xf>
    <xf numFmtId="0" fontId="9" fillId="30" borderId="25" xfId="61" applyFont="1" applyFill="1" applyBorder="1" applyAlignment="1">
      <alignment horizontal="center" vertic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0" fontId="0" fillId="30" borderId="24" xfId="61" applyFont="1" applyFill="1" applyBorder="1" applyAlignment="1">
      <alignment horizontal="center" vertical="center" wrapText="1"/>
      <protection/>
    </xf>
    <xf numFmtId="0" fontId="0" fillId="2" borderId="26" xfId="61" applyBorder="1" applyProtection="1">
      <alignment horizontal="center"/>
      <protection locked="0"/>
    </xf>
    <xf numFmtId="0" fontId="0" fillId="0" borderId="27" xfId="61" applyFill="1" applyBorder="1" applyProtection="1">
      <alignment horizontal="center"/>
      <protection locked="0"/>
    </xf>
    <xf numFmtId="0" fontId="13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4" fillId="2" borderId="28" xfId="0" applyFont="1" applyBorder="1" applyAlignment="1" applyProtection="1">
      <alignment horizontal="right"/>
      <protection locked="0"/>
    </xf>
    <xf numFmtId="0" fontId="14" fillId="2" borderId="28" xfId="0" applyFont="1" applyBorder="1" applyAlignment="1" applyProtection="1">
      <alignment horizontal="center"/>
      <protection locked="0"/>
    </xf>
    <xf numFmtId="0" fontId="0" fillId="2" borderId="28" xfId="6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0" fillId="0" borderId="30" xfId="61" applyFill="1" applyBorder="1" applyProtection="1">
      <alignment horizontal="center"/>
      <protection locked="0"/>
    </xf>
    <xf numFmtId="0" fontId="49" fillId="30" borderId="9" xfId="61" applyFont="1" applyFill="1" applyBorder="1" applyAlignment="1">
      <alignment vertical="center" wrapText="1"/>
      <protection/>
    </xf>
    <xf numFmtId="0" fontId="49" fillId="0" borderId="9" xfId="61" applyFont="1" applyFill="1" applyBorder="1" applyAlignment="1">
      <alignment vertical="center" wrapText="1"/>
      <protection/>
    </xf>
    <xf numFmtId="0" fontId="49" fillId="30" borderId="9" xfId="61" applyFont="1" applyFill="1" applyBorder="1" applyAlignment="1">
      <alignment horizontal="left" vertical="center" wrapText="1"/>
      <protection/>
    </xf>
    <xf numFmtId="0" fontId="49" fillId="0" borderId="9" xfId="61" applyFont="1" applyFill="1" applyBorder="1" applyAlignment="1">
      <alignment horizontal="left" vertical="center" wrapText="1"/>
      <protection/>
    </xf>
    <xf numFmtId="0" fontId="49" fillId="0" borderId="18" xfId="61" applyFont="1" applyFill="1" applyBorder="1" applyAlignment="1">
      <alignment horizontal="left" vertical="center" wrapText="1"/>
      <protection/>
    </xf>
    <xf numFmtId="0" fontId="10" fillId="2" borderId="28" xfId="0" applyFont="1" applyBorder="1" applyAlignment="1" applyProtection="1">
      <alignment horizontal="center"/>
      <protection locked="0"/>
    </xf>
    <xf numFmtId="0" fontId="9" fillId="35" borderId="9" xfId="61" applyFont="1" applyFill="1" applyBorder="1" applyAlignment="1">
      <alignment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1" fontId="12" fillId="0" borderId="18" xfId="61" applyNumberFormat="1" applyFont="1" applyFill="1" applyBorder="1" applyAlignment="1" applyProtection="1">
      <alignment vertical="center"/>
      <protection locked="0"/>
    </xf>
    <xf numFmtId="173" fontId="9" fillId="30" borderId="9" xfId="61" applyNumberFormat="1" applyFont="1" applyFill="1" applyBorder="1" applyAlignment="1">
      <alignment horizontal="center" vertical="center"/>
      <protection/>
    </xf>
    <xf numFmtId="173" fontId="9" fillId="0" borderId="9" xfId="61" applyNumberFormat="1" applyFont="1" applyFill="1" applyBorder="1" applyAlignment="1">
      <alignment horizontal="center" vertical="center"/>
      <protection/>
    </xf>
    <xf numFmtId="173" fontId="12" fillId="30" borderId="9" xfId="61" applyNumberFormat="1" applyFont="1" applyFill="1" applyBorder="1" applyAlignment="1">
      <alignment horizontal="center" vertical="center"/>
      <protection/>
    </xf>
    <xf numFmtId="173" fontId="12" fillId="0" borderId="9" xfId="61" applyNumberFormat="1" applyFont="1" applyFill="1" applyBorder="1" applyAlignment="1">
      <alignment horizontal="center" vertical="center"/>
      <protection/>
    </xf>
    <xf numFmtId="0" fontId="0" fillId="36" borderId="15" xfId="61" applyFill="1" applyBorder="1">
      <alignment horizontal="center"/>
      <protection/>
    </xf>
    <xf numFmtId="0" fontId="10" fillId="30" borderId="31" xfId="61" applyFont="1" applyFill="1" applyBorder="1" applyAlignment="1">
      <alignment horizontal="center" vertical="center"/>
      <protection/>
    </xf>
    <xf numFmtId="0" fontId="0" fillId="30" borderId="32" xfId="61" applyFont="1" applyFill="1" applyBorder="1" applyAlignment="1">
      <alignment horizontal="center" vertical="center"/>
      <protection/>
    </xf>
    <xf numFmtId="0" fontId="0" fillId="30" borderId="33" xfId="61" applyFont="1" applyFill="1" applyBorder="1" applyAlignment="1">
      <alignment horizontal="center" vertical="center"/>
      <protection/>
    </xf>
    <xf numFmtId="0" fontId="11" fillId="29" borderId="25" xfId="61" applyFont="1" applyFill="1" applyBorder="1" applyAlignment="1">
      <alignment horizontal="center"/>
      <protection/>
    </xf>
    <xf numFmtId="0" fontId="11" fillId="29" borderId="9" xfId="61" applyFont="1" applyFill="1" applyBorder="1" applyAlignment="1">
      <alignment horizontal="center"/>
      <protection/>
    </xf>
    <xf numFmtId="0" fontId="11" fillId="29" borderId="24" xfId="61" applyFont="1" applyFill="1" applyBorder="1" applyAlignment="1">
      <alignment horizontal="center"/>
      <protection/>
    </xf>
    <xf numFmtId="0" fontId="9" fillId="30" borderId="25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173" fontId="9" fillId="30" borderId="9" xfId="61" applyNumberFormat="1" applyFont="1" applyFill="1" applyBorder="1" applyAlignment="1">
      <alignment horizont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3" fontId="10" fillId="30" borderId="23" xfId="61" applyNumberFormat="1" applyFont="1" applyFill="1" applyBorder="1" applyAlignment="1" applyProtection="1">
      <alignment horizontal="center" vertical="center"/>
      <protection locked="0"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24" xfId="61" applyNumberFormat="1" applyFont="1" applyFill="1" applyBorder="1" applyAlignment="1">
      <alignment horizontal="center"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2" fontId="9" fillId="30" borderId="9" xfId="61" applyNumberFormat="1" applyFont="1" applyFill="1" applyBorder="1" applyAlignment="1">
      <alignment horizontal="center" vertical="center" wrapText="1"/>
      <protection/>
    </xf>
    <xf numFmtId="175" fontId="9" fillId="30" borderId="21" xfId="61" applyNumberFormat="1" applyFont="1" applyFill="1" applyBorder="1" applyAlignment="1" applyProtection="1">
      <alignment horizontal="center" vertical="center" wrapText="1"/>
      <protection/>
    </xf>
    <xf numFmtId="175" fontId="9" fillId="30" borderId="22" xfId="61" applyNumberFormat="1" applyFont="1" applyFill="1" applyBorder="1" applyAlignment="1" applyProtection="1">
      <alignment horizontal="center" vertical="center" wrapText="1"/>
      <protection/>
    </xf>
    <xf numFmtId="175" fontId="9" fillId="30" borderId="23" xfId="61" applyNumberFormat="1" applyFont="1" applyFill="1" applyBorder="1" applyAlignment="1" applyProtection="1">
      <alignment horizontal="center" vertical="center" wrapText="1"/>
      <protection/>
    </xf>
    <xf numFmtId="3" fontId="49" fillId="30" borderId="34" xfId="61" applyNumberFormat="1" applyFont="1" applyFill="1" applyBorder="1" applyAlignment="1">
      <alignment horizontal="center" vertical="center" wrapText="1"/>
      <protection/>
    </xf>
    <xf numFmtId="174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74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174" fontId="10" fillId="0" borderId="23" xfId="61" applyNumberFormat="1" applyFont="1" applyFill="1" applyBorder="1" applyAlignment="1" applyProtection="1">
      <alignment horizontal="center" vertical="center" wrapText="1"/>
      <protection locked="0"/>
    </xf>
    <xf numFmtId="3" fontId="9" fillId="30" borderId="35" xfId="61" applyNumberFormat="1" applyFont="1" applyFill="1" applyBorder="1" applyAlignment="1">
      <alignment horizontal="center" vertical="center" wrapText="1"/>
      <protection/>
    </xf>
    <xf numFmtId="3" fontId="9" fillId="30" borderId="36" xfId="61" applyNumberFormat="1" applyFont="1" applyFill="1" applyBorder="1" applyAlignment="1">
      <alignment horizontal="center" vertical="center" wrapText="1"/>
      <protection/>
    </xf>
    <xf numFmtId="0" fontId="0" fillId="2" borderId="36" xfId="0" applyBorder="1" applyAlignment="1">
      <alignment horizontal="center" vertical="center" wrapText="1"/>
    </xf>
    <xf numFmtId="0" fontId="0" fillId="2" borderId="37" xfId="0" applyBorder="1" applyAlignment="1">
      <alignment horizontal="center" vertical="center" wrapText="1"/>
    </xf>
    <xf numFmtId="3" fontId="9" fillId="30" borderId="38" xfId="61" applyNumberFormat="1" applyFont="1" applyFill="1" applyBorder="1" applyAlignment="1">
      <alignment horizontal="center" vertical="center" wrapText="1"/>
      <protection/>
    </xf>
    <xf numFmtId="3" fontId="9" fillId="30" borderId="39" xfId="61" applyNumberFormat="1" applyFont="1" applyFill="1" applyBorder="1" applyAlignment="1">
      <alignment horizontal="center" vertical="center" wrapText="1"/>
      <protection/>
    </xf>
    <xf numFmtId="0" fontId="0" fillId="2" borderId="39" xfId="0" applyBorder="1" applyAlignment="1">
      <alignment horizontal="center" vertical="center" wrapText="1"/>
    </xf>
    <xf numFmtId="0" fontId="0" fillId="2" borderId="40" xfId="0" applyBorder="1" applyAlignment="1">
      <alignment horizontal="center" vertical="center" wrapText="1"/>
    </xf>
    <xf numFmtId="9" fontId="11" fillId="29" borderId="9" xfId="61" applyNumberFormat="1" applyFont="1" applyFill="1" applyBorder="1" applyAlignment="1" applyProtection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0" fontId="12" fillId="30" borderId="41" xfId="61" applyFont="1" applyFill="1" applyBorder="1" applyAlignment="1">
      <alignment horizontal="center" vertical="center"/>
      <protection/>
    </xf>
    <xf numFmtId="3" fontId="9" fillId="30" borderId="18" xfId="61" applyNumberFormat="1" applyFont="1" applyFill="1" applyBorder="1" applyAlignment="1">
      <alignment horizontal="center" vertical="center" wrapText="1"/>
      <protection/>
    </xf>
    <xf numFmtId="3" fontId="49" fillId="30" borderId="42" xfId="61" applyNumberFormat="1" applyFont="1" applyFill="1" applyBorder="1" applyAlignment="1">
      <alignment horizontal="center" vertical="center" wrapText="1"/>
      <protection/>
    </xf>
    <xf numFmtId="0" fontId="13" fillId="2" borderId="43" xfId="0" applyFont="1" applyBorder="1" applyAlignment="1" applyProtection="1">
      <alignment horizontal="left"/>
      <protection locked="0"/>
    </xf>
    <xf numFmtId="0" fontId="13" fillId="2" borderId="0" xfId="0" applyFont="1" applyBorder="1" applyAlignment="1" applyProtection="1">
      <alignment horizontal="left"/>
      <protection locked="0"/>
    </xf>
    <xf numFmtId="0" fontId="13" fillId="2" borderId="27" xfId="0" applyFont="1" applyBorder="1" applyAlignment="1" applyProtection="1">
      <alignment horizontal="left"/>
      <protection locked="0"/>
    </xf>
    <xf numFmtId="0" fontId="14" fillId="2" borderId="44" xfId="0" applyFont="1" applyBorder="1" applyAlignment="1" applyProtection="1">
      <alignment horizontal="center"/>
      <protection locked="0"/>
    </xf>
    <xf numFmtId="0" fontId="14" fillId="2" borderId="45" xfId="0" applyFont="1" applyBorder="1" applyAlignment="1" applyProtection="1">
      <alignment horizontal="center"/>
      <protection locked="0"/>
    </xf>
    <xf numFmtId="0" fontId="14" fillId="2" borderId="46" xfId="0" applyFont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36</xdr:row>
      <xdr:rowOff>95250</xdr:rowOff>
    </xdr:from>
    <xdr:to>
      <xdr:col>7</xdr:col>
      <xdr:colOff>704850</xdr:colOff>
      <xdr:row>36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43351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95250</xdr:rowOff>
    </xdr:from>
    <xdr:to>
      <xdr:col>5</xdr:col>
      <xdr:colOff>123825</xdr:colOff>
      <xdr:row>36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43351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  <pageSetUpPr fitToPage="1"/>
  </sheetPr>
  <dimension ref="A1:M69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140625" defaultRowHeight="0" customHeight="1" zeroHeight="1"/>
  <cols>
    <col min="1" max="1" width="1.7109375" style="24" customWidth="1"/>
    <col min="2" max="2" width="5.00390625" style="24" customWidth="1"/>
    <col min="3" max="3" width="34.8515625" style="24" customWidth="1"/>
    <col min="4" max="4" width="14.7109375" style="25" customWidth="1"/>
    <col min="5" max="5" width="8.7109375" style="24" bestFit="1" customWidth="1"/>
    <col min="6" max="6" width="11.8515625" style="24" customWidth="1"/>
    <col min="7" max="7" width="11.28125" style="24" customWidth="1"/>
    <col min="8" max="8" width="11.57421875" style="24" customWidth="1"/>
    <col min="9" max="9" width="11.421875" style="27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21.75" customHeight="1">
      <c r="A2" s="77"/>
      <c r="B2" s="78" t="s">
        <v>48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6"/>
    </row>
    <row r="3" spans="1:13" ht="6.75" customHeight="1">
      <c r="A3" s="77"/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6"/>
    </row>
    <row r="4" spans="1:13" ht="12.75">
      <c r="A4" s="77"/>
      <c r="B4" s="84" t="s">
        <v>0</v>
      </c>
      <c r="C4" s="85"/>
      <c r="D4" s="86" t="s">
        <v>21</v>
      </c>
      <c r="E4" s="87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8" t="s">
        <v>7</v>
      </c>
      <c r="L4" s="89" t="s">
        <v>8</v>
      </c>
      <c r="M4" s="6"/>
    </row>
    <row r="5" spans="1:13" ht="12.75">
      <c r="A5" s="77"/>
      <c r="B5" s="50" t="s">
        <v>9</v>
      </c>
      <c r="C5" s="9" t="s">
        <v>10</v>
      </c>
      <c r="D5" s="86"/>
      <c r="E5" s="87"/>
      <c r="F5" s="90" t="s">
        <v>11</v>
      </c>
      <c r="G5" s="90"/>
      <c r="H5" s="90"/>
      <c r="I5" s="90"/>
      <c r="J5" s="90"/>
      <c r="K5" s="88"/>
      <c r="L5" s="89"/>
      <c r="M5" s="6"/>
    </row>
    <row r="6" spans="1:13" ht="12.75">
      <c r="A6" s="77"/>
      <c r="B6" s="51">
        <v>1</v>
      </c>
      <c r="C6" s="9">
        <v>2</v>
      </c>
      <c r="D6" s="7">
        <v>3</v>
      </c>
      <c r="E6" s="34">
        <v>4</v>
      </c>
      <c r="F6" s="37">
        <v>5</v>
      </c>
      <c r="G6" s="38">
        <v>6</v>
      </c>
      <c r="H6" s="38">
        <v>7</v>
      </c>
      <c r="I6" s="38">
        <v>8</v>
      </c>
      <c r="J6" s="39">
        <v>9</v>
      </c>
      <c r="K6" s="8">
        <v>10</v>
      </c>
      <c r="L6" s="49">
        <v>11</v>
      </c>
      <c r="M6" s="6"/>
    </row>
    <row r="7" spans="1:13" ht="33.75">
      <c r="A7" s="77"/>
      <c r="B7" s="91">
        <v>1</v>
      </c>
      <c r="C7" s="18" t="s">
        <v>55</v>
      </c>
      <c r="D7" s="7" t="s">
        <v>22</v>
      </c>
      <c r="E7" s="12" t="s">
        <v>51</v>
      </c>
      <c r="F7" s="92"/>
      <c r="G7" s="93"/>
      <c r="H7" s="93"/>
      <c r="I7" s="93"/>
      <c r="J7" s="94"/>
      <c r="K7" s="95" t="str">
        <f>IF(F7-F8=0,"Nu sunt diferente","Sunt diferente!")</f>
        <v>Nu sunt diferente</v>
      </c>
      <c r="L7" s="96" t="s">
        <v>22</v>
      </c>
      <c r="M7" s="6"/>
    </row>
    <row r="8" spans="1:13" s="17" customFormat="1" ht="33.75">
      <c r="A8" s="77"/>
      <c r="B8" s="91"/>
      <c r="C8" s="13" t="s">
        <v>16</v>
      </c>
      <c r="D8" s="14" t="s">
        <v>22</v>
      </c>
      <c r="E8" s="15" t="s">
        <v>51</v>
      </c>
      <c r="F8" s="97"/>
      <c r="G8" s="97"/>
      <c r="H8" s="97"/>
      <c r="I8" s="97"/>
      <c r="J8" s="97"/>
      <c r="K8" s="95"/>
      <c r="L8" s="96"/>
      <c r="M8" s="16"/>
    </row>
    <row r="9" spans="1:13" ht="45">
      <c r="A9" s="77"/>
      <c r="B9" s="91">
        <v>2</v>
      </c>
      <c r="C9" s="18" t="s">
        <v>53</v>
      </c>
      <c r="D9" s="7" t="s">
        <v>22</v>
      </c>
      <c r="E9" s="12" t="s">
        <v>51</v>
      </c>
      <c r="F9" s="31"/>
      <c r="G9" s="31"/>
      <c r="H9" s="31"/>
      <c r="I9" s="31"/>
      <c r="J9" s="31"/>
      <c r="K9" s="98" t="str">
        <f>IF(F9-F10=0,IF(G9-G10=0,IF(H9-H10=0,IF(I9-I10=0,IF(J9-J10=0,"Nu sunt diferente","Sunt diferente!"),"Sunt diferente!"),"Sunt diferente!"),"Sunt diferente!"),"Sunt diferente!")</f>
        <v>Nu sunt diferente</v>
      </c>
      <c r="L9" s="99" t="s">
        <v>22</v>
      </c>
      <c r="M9" s="6"/>
    </row>
    <row r="10" spans="1:13" ht="33.75">
      <c r="A10" s="77"/>
      <c r="B10" s="91"/>
      <c r="C10" s="19" t="s">
        <v>17</v>
      </c>
      <c r="D10" s="14" t="s">
        <v>22</v>
      </c>
      <c r="E10" s="15" t="s">
        <v>51</v>
      </c>
      <c r="F10" s="33"/>
      <c r="G10" s="33"/>
      <c r="H10" s="33"/>
      <c r="I10" s="33"/>
      <c r="J10" s="33"/>
      <c r="K10" s="98"/>
      <c r="L10" s="99"/>
      <c r="M10" s="6"/>
    </row>
    <row r="11" spans="1:12" s="20" customFormat="1" ht="45">
      <c r="A11" s="77"/>
      <c r="B11" s="91">
        <v>3</v>
      </c>
      <c r="C11" s="18" t="s">
        <v>54</v>
      </c>
      <c r="D11" s="7" t="s">
        <v>22</v>
      </c>
      <c r="E11" s="12" t="s">
        <v>51</v>
      </c>
      <c r="F11" s="31"/>
      <c r="G11" s="31"/>
      <c r="H11" s="31"/>
      <c r="I11" s="31"/>
      <c r="J11" s="31"/>
      <c r="K11" s="98" t="str">
        <f>IF(F11-F12=0,IF(G11-G12=0,IF(H11-H12=0,IF(I11-I12=0,IF(J11-J12=0,"Nu sunt diferente","Sunt diferente!"),"Sunt diferente!"),"Sunt diferente!"),"Sunt diferente!"),"Sunt diferente!")</f>
        <v>Nu sunt diferente</v>
      </c>
      <c r="L11" s="99" t="s">
        <v>22</v>
      </c>
    </row>
    <row r="12" spans="1:12" s="20" customFormat="1" ht="33.75">
      <c r="A12" s="77"/>
      <c r="B12" s="91"/>
      <c r="C12" s="19" t="s">
        <v>18</v>
      </c>
      <c r="D12" s="14" t="s">
        <v>22</v>
      </c>
      <c r="E12" s="15" t="s">
        <v>51</v>
      </c>
      <c r="F12" s="33"/>
      <c r="G12" s="33"/>
      <c r="H12" s="33"/>
      <c r="I12" s="33"/>
      <c r="J12" s="33"/>
      <c r="K12" s="98"/>
      <c r="L12" s="99"/>
    </row>
    <row r="13" spans="1:12" s="20" customFormat="1" ht="45">
      <c r="A13" s="77"/>
      <c r="B13" s="91">
        <v>4</v>
      </c>
      <c r="C13" s="11" t="s">
        <v>19</v>
      </c>
      <c r="D13" s="7" t="s">
        <v>23</v>
      </c>
      <c r="E13" s="73" t="s">
        <v>12</v>
      </c>
      <c r="F13" s="35" t="e">
        <f>ROUND((F9-F11)/F9,4)</f>
        <v>#DIV/0!</v>
      </c>
      <c r="G13" s="35" t="e">
        <f>ROUND((G9-G11)/G9,4)</f>
        <v>#DIV/0!</v>
      </c>
      <c r="H13" s="35" t="e">
        <f>ROUND((H9-H11)/H9,4)</f>
        <v>#DIV/0!</v>
      </c>
      <c r="I13" s="35" t="e">
        <f>ROUND((I9-I11)/I9,4)</f>
        <v>#DIV/0!</v>
      </c>
      <c r="J13" s="35" t="e">
        <f>ROUND((J9-J11)/J9,4)</f>
        <v>#DIV/0!</v>
      </c>
      <c r="K13" s="101" t="e">
        <f>IF(F13-F14=0,IF(G13-G14=0,IF(H13-H14=0,IF(I13-I14=0,IF(J13-J14=0,"Nu sunt diferente","Sunt diferente!"),"Sunt diferente!"),"Sunt diferente!"),"Sunt diferente!"),"Sunt diferente!")</f>
        <v>#DIV/0!</v>
      </c>
      <c r="L13" s="100" t="e">
        <f>IF(MIN(G13:J13)&gt;=10%,"Respecta criteriu","Nu respecta criteriu!")</f>
        <v>#DIV/0!</v>
      </c>
    </row>
    <row r="14" spans="1:12" s="20" customFormat="1" ht="33.75">
      <c r="A14" s="77"/>
      <c r="B14" s="91"/>
      <c r="C14" s="65" t="s">
        <v>31</v>
      </c>
      <c r="D14" s="14" t="s">
        <v>23</v>
      </c>
      <c r="E14" s="74" t="s">
        <v>12</v>
      </c>
      <c r="F14" s="36"/>
      <c r="G14" s="36"/>
      <c r="H14" s="36"/>
      <c r="I14" s="36"/>
      <c r="J14" s="36"/>
      <c r="K14" s="101"/>
      <c r="L14" s="100"/>
    </row>
    <row r="15" spans="1:12" s="20" customFormat="1" ht="33.75" customHeight="1">
      <c r="A15" s="77"/>
      <c r="B15" s="52">
        <v>5</v>
      </c>
      <c r="C15" s="70" t="s">
        <v>49</v>
      </c>
      <c r="D15" s="7" t="s">
        <v>22</v>
      </c>
      <c r="E15" s="12" t="s">
        <v>51</v>
      </c>
      <c r="F15" s="31"/>
      <c r="G15" s="31"/>
      <c r="H15" s="31"/>
      <c r="I15" s="31"/>
      <c r="J15" s="31"/>
      <c r="K15" s="47"/>
      <c r="L15" s="71" t="s">
        <v>22</v>
      </c>
    </row>
    <row r="16" spans="1:12" s="20" customFormat="1" ht="46.5" customHeight="1">
      <c r="A16" s="77"/>
      <c r="B16" s="91">
        <v>6</v>
      </c>
      <c r="C16" s="64" t="s">
        <v>32</v>
      </c>
      <c r="D16" s="7" t="s">
        <v>24</v>
      </c>
      <c r="E16" s="73" t="s">
        <v>13</v>
      </c>
      <c r="F16" s="102" t="e">
        <f>ROUND(F7/((F20/(1+F29)+G20/(1+F29)^2+H20/(1+F29)^3+I20/(1+F29)^4+J20/(1+F29)^5+7*J20)/12),4)</f>
        <v>#DIV/0!</v>
      </c>
      <c r="G16" s="103"/>
      <c r="H16" s="103"/>
      <c r="I16" s="103"/>
      <c r="J16" s="104"/>
      <c r="K16" s="105" t="e">
        <f>IF(F16-F17=0,IF(G16-G17=0,IF(H16-H17=0,IF(I16-I17=0,IF(J16-J17=0,"Nu sunt diferente","Sunt diferente!"),"Sunt diferente!"),"Sunt diferente!"),"Sunt diferente!"),"Sunt diferente!")</f>
        <v>#DIV/0!</v>
      </c>
      <c r="L16" s="100" t="e">
        <f>IF(F16&lt;=12,"Respecta criteriu","Nu respecta criteriu!")</f>
        <v>#DIV/0!</v>
      </c>
    </row>
    <row r="17" spans="1:12" s="20" customFormat="1" ht="42" customHeight="1">
      <c r="A17" s="77"/>
      <c r="B17" s="91"/>
      <c r="C17" s="65" t="s">
        <v>30</v>
      </c>
      <c r="D17" s="14" t="s">
        <v>24</v>
      </c>
      <c r="E17" s="74" t="s">
        <v>13</v>
      </c>
      <c r="F17" s="106"/>
      <c r="G17" s="107"/>
      <c r="H17" s="107"/>
      <c r="I17" s="107"/>
      <c r="J17" s="108"/>
      <c r="K17" s="105"/>
      <c r="L17" s="100"/>
    </row>
    <row r="18" spans="1:12" s="20" customFormat="1" ht="45">
      <c r="A18" s="77"/>
      <c r="B18" s="91">
        <v>7</v>
      </c>
      <c r="C18" s="64" t="s">
        <v>33</v>
      </c>
      <c r="D18" s="7" t="s">
        <v>25</v>
      </c>
      <c r="E18" s="73" t="s">
        <v>12</v>
      </c>
      <c r="F18" s="40" t="e">
        <f>ROUND(F15/$F$7,4)</f>
        <v>#DIV/0!</v>
      </c>
      <c r="G18" s="40" t="e">
        <f>ROUND(G15/$F$7,4)</f>
        <v>#DIV/0!</v>
      </c>
      <c r="H18" s="40" t="e">
        <f>ROUND(H15/$F$7,4)</f>
        <v>#DIV/0!</v>
      </c>
      <c r="I18" s="40" t="e">
        <f>ROUND(I15/$F$7,4)</f>
        <v>#DIV/0!</v>
      </c>
      <c r="J18" s="40" t="e">
        <f>ROUND(J15/$F$7,4)</f>
        <v>#DIV/0!</v>
      </c>
      <c r="K18" s="98" t="e">
        <f>IF(F18-F19=0,IF(G18-G19=0,IF(H18-H19=0,IF(I18-I19=0,IF(J18-J19=0,"Nu sunt diferente","Sunt diferente!"),"Sunt diferente!"),"Sunt diferente!"),"Sunt diferente!"),"Sunt diferente!")</f>
        <v>#DIV/0!</v>
      </c>
      <c r="L18" s="100" t="e">
        <f>IF(MIN(G18:J18)&gt;=5%,"Respecta criteriu","Nu respecta criteriu!")</f>
        <v>#DIV/0!</v>
      </c>
    </row>
    <row r="19" spans="1:12" s="20" customFormat="1" ht="33.75">
      <c r="A19" s="77"/>
      <c r="B19" s="91"/>
      <c r="C19" s="65" t="s">
        <v>34</v>
      </c>
      <c r="D19" s="14" t="s">
        <v>25</v>
      </c>
      <c r="E19" s="74" t="s">
        <v>12</v>
      </c>
      <c r="F19" s="41"/>
      <c r="G19" s="41"/>
      <c r="H19" s="41"/>
      <c r="I19" s="41"/>
      <c r="J19" s="41"/>
      <c r="K19" s="98"/>
      <c r="L19" s="100"/>
    </row>
    <row r="20" spans="1:12" s="20" customFormat="1" ht="45">
      <c r="A20" s="77"/>
      <c r="B20" s="91">
        <v>8</v>
      </c>
      <c r="C20" s="64" t="s">
        <v>35</v>
      </c>
      <c r="D20" s="7" t="s">
        <v>22</v>
      </c>
      <c r="E20" s="73" t="s">
        <v>14</v>
      </c>
      <c r="F20" s="32"/>
      <c r="G20" s="32"/>
      <c r="H20" s="32"/>
      <c r="I20" s="32"/>
      <c r="J20" s="32"/>
      <c r="K20" s="109" t="e">
        <f>IF(F23-F24=0,IF(G23-G24=0,IF(H23-H24=0,IF(I23-I24=0,IF(J23-J24=0,"Nu sunt diferente","Sunt diferente!"),"Sunt diferente!"),"Sunt diferente!"),"Sunt diferente!"),"Sunt diferente!")</f>
        <v>#DIV/0!</v>
      </c>
      <c r="L20" s="113" t="e">
        <f>IF(MIN(G23:J23)&gt;=1.2,"Respecta criteriu","Nu respecta criteriu!")</f>
        <v>#DIV/0!</v>
      </c>
    </row>
    <row r="21" spans="1:12" s="20" customFormat="1" ht="45">
      <c r="A21" s="77"/>
      <c r="B21" s="91"/>
      <c r="C21" s="64" t="s">
        <v>36</v>
      </c>
      <c r="D21" s="7" t="s">
        <v>22</v>
      </c>
      <c r="E21" s="73" t="s">
        <v>14</v>
      </c>
      <c r="F21" s="32"/>
      <c r="G21" s="32"/>
      <c r="H21" s="32"/>
      <c r="I21" s="32"/>
      <c r="J21" s="32"/>
      <c r="K21" s="110"/>
      <c r="L21" s="114"/>
    </row>
    <row r="22" spans="1:12" s="20" customFormat="1" ht="45">
      <c r="A22" s="77"/>
      <c r="B22" s="91"/>
      <c r="C22" s="64" t="s">
        <v>37</v>
      </c>
      <c r="D22" s="7" t="s">
        <v>22</v>
      </c>
      <c r="E22" s="73" t="s">
        <v>14</v>
      </c>
      <c r="F22" s="32"/>
      <c r="G22" s="32"/>
      <c r="H22" s="32"/>
      <c r="I22" s="32"/>
      <c r="J22" s="32"/>
      <c r="K22" s="111"/>
      <c r="L22" s="115"/>
    </row>
    <row r="23" spans="1:12" s="20" customFormat="1" ht="67.5">
      <c r="A23" s="77"/>
      <c r="B23" s="91"/>
      <c r="C23" s="66" t="s">
        <v>38</v>
      </c>
      <c r="D23" s="7" t="s">
        <v>28</v>
      </c>
      <c r="E23" s="73" t="s">
        <v>14</v>
      </c>
      <c r="F23" s="42" t="e">
        <f>ROUND(F15/(F21+F22),4)</f>
        <v>#DIV/0!</v>
      </c>
      <c r="G23" s="42" t="e">
        <f>ROUND(G15/(G21+G22),4)</f>
        <v>#DIV/0!</v>
      </c>
      <c r="H23" s="42" t="e">
        <f>ROUND(H15/(H21+H22),4)</f>
        <v>#DIV/0!</v>
      </c>
      <c r="I23" s="42" t="e">
        <f>ROUND(I15/(I21+I22),4)</f>
        <v>#DIV/0!</v>
      </c>
      <c r="J23" s="42" t="e">
        <f>ROUND(J15/(J21+J22),4)</f>
        <v>#DIV/0!</v>
      </c>
      <c r="K23" s="111"/>
      <c r="L23" s="115"/>
    </row>
    <row r="24" spans="1:12" s="20" customFormat="1" ht="33.75">
      <c r="A24" s="77"/>
      <c r="B24" s="91"/>
      <c r="C24" s="67" t="s">
        <v>39</v>
      </c>
      <c r="D24" s="14" t="s">
        <v>28</v>
      </c>
      <c r="E24" s="74" t="s">
        <v>14</v>
      </c>
      <c r="F24" s="43"/>
      <c r="G24" s="43"/>
      <c r="H24" s="43"/>
      <c r="I24" s="43"/>
      <c r="J24" s="43"/>
      <c r="K24" s="112"/>
      <c r="L24" s="116"/>
    </row>
    <row r="25" spans="1:12" s="20" customFormat="1" ht="45">
      <c r="A25" s="77"/>
      <c r="B25" s="91"/>
      <c r="C25" s="66" t="s">
        <v>40</v>
      </c>
      <c r="D25" s="7" t="s">
        <v>22</v>
      </c>
      <c r="E25" s="73" t="s">
        <v>14</v>
      </c>
      <c r="F25" s="32"/>
      <c r="G25" s="32"/>
      <c r="H25" s="32"/>
      <c r="I25" s="32"/>
      <c r="J25" s="32"/>
      <c r="K25" s="98" t="e">
        <f>IF(F28-F27=0,IF(G28-G27=0,IF(H28-H27=0,IF(I28-I27=0,IF(J28-J27=0,"Nu sunt diferente","Sunt diferente!"),"Sunt diferente!"),"Sunt diferente!"),"Sunt diferente!"),"Sunt diferente!")</f>
        <v>#DIV/0!</v>
      </c>
      <c r="L25" s="100" t="e">
        <f>IF(MAX(G27:J27)&lt;=60%,"Respecta criteriu","Nu respecta criteriu!")</f>
        <v>#DIV/0!</v>
      </c>
    </row>
    <row r="26" spans="1:12" s="20" customFormat="1" ht="22.5">
      <c r="A26" s="77"/>
      <c r="B26" s="91"/>
      <c r="C26" s="66" t="s">
        <v>41</v>
      </c>
      <c r="D26" s="7" t="s">
        <v>22</v>
      </c>
      <c r="E26" s="73" t="s">
        <v>14</v>
      </c>
      <c r="F26" s="32"/>
      <c r="G26" s="32"/>
      <c r="H26" s="32"/>
      <c r="I26" s="32"/>
      <c r="J26" s="32"/>
      <c r="K26" s="98"/>
      <c r="L26" s="100"/>
    </row>
    <row r="27" spans="1:12" s="20" customFormat="1" ht="33.75">
      <c r="A27" s="77"/>
      <c r="B27" s="91"/>
      <c r="C27" s="66" t="s">
        <v>42</v>
      </c>
      <c r="D27" s="7" t="s">
        <v>26</v>
      </c>
      <c r="E27" s="75" t="s">
        <v>12</v>
      </c>
      <c r="F27" s="29" t="e">
        <f>ROUND(F25/F26,4)</f>
        <v>#DIV/0!</v>
      </c>
      <c r="G27" s="29" t="e">
        <f>ROUND(G25/G26,4)</f>
        <v>#DIV/0!</v>
      </c>
      <c r="H27" s="29" t="e">
        <f>ROUND(H25/H26,4)</f>
        <v>#DIV/0!</v>
      </c>
      <c r="I27" s="29" t="e">
        <f>ROUND(I25/I26,4)</f>
        <v>#DIV/0!</v>
      </c>
      <c r="J27" s="29" t="e">
        <f>ROUND(J25/J26,4)</f>
        <v>#DIV/0!</v>
      </c>
      <c r="K27" s="98"/>
      <c r="L27" s="100"/>
    </row>
    <row r="28" spans="1:12" s="20" customFormat="1" ht="33.75">
      <c r="A28" s="77"/>
      <c r="B28" s="91"/>
      <c r="C28" s="67" t="s">
        <v>43</v>
      </c>
      <c r="D28" s="14" t="s">
        <v>26</v>
      </c>
      <c r="E28" s="76" t="s">
        <v>12</v>
      </c>
      <c r="F28" s="30"/>
      <c r="G28" s="30"/>
      <c r="H28" s="30"/>
      <c r="I28" s="30"/>
      <c r="J28" s="30"/>
      <c r="K28" s="98"/>
      <c r="L28" s="100"/>
    </row>
    <row r="29" spans="1:12" s="20" customFormat="1" ht="12.75">
      <c r="A29" s="77"/>
      <c r="B29" s="52">
        <v>10</v>
      </c>
      <c r="C29" s="66" t="s">
        <v>15</v>
      </c>
      <c r="D29" s="10" t="s">
        <v>22</v>
      </c>
      <c r="E29" s="73"/>
      <c r="F29" s="117">
        <v>0.08</v>
      </c>
      <c r="G29" s="117"/>
      <c r="H29" s="117"/>
      <c r="I29" s="117"/>
      <c r="J29" s="117"/>
      <c r="K29" s="21"/>
      <c r="L29" s="53" t="s">
        <v>22</v>
      </c>
    </row>
    <row r="30" spans="1:12" s="20" customFormat="1" ht="22.5">
      <c r="A30" s="77"/>
      <c r="B30" s="91"/>
      <c r="C30" s="66" t="s">
        <v>44</v>
      </c>
      <c r="D30" s="7" t="s">
        <v>27</v>
      </c>
      <c r="E30" s="12" t="s">
        <v>51</v>
      </c>
      <c r="F30" s="118">
        <f>ROUND(F20/(1+F29)+G20/(1+F29)^2+H20/(1+F29)^3+I20/(1+F29)^4+J20/(1+F29)^5+J15/(1+F29)^6+J15/(1+F29)^7+J15/(1+F29)^8+J15/(1+F29)^9+J15/(1+F29)^10+J15/(1+F29)^11+J15/(1+F29)^12-F7,0)</f>
        <v>0</v>
      </c>
      <c r="G30" s="118"/>
      <c r="H30" s="118"/>
      <c r="I30" s="118"/>
      <c r="J30" s="118"/>
      <c r="K30" s="98" t="str">
        <f>IF(F30-F31=0,IF(G30-G31=0,IF(H30-H31=0,IF(I30-I31=0,IF(J30-J31=0,"Nu sunt diferente","Sunt diferente!"),"Sunt diferente!"),"Sunt diferente!"),"Sunt diferente!"),"Sunt diferente!")</f>
        <v>Nu sunt diferente</v>
      </c>
      <c r="L30" s="100" t="str">
        <f>IF(F30&gt;=0,"Respecta criteriu","Nu respecta criteriu!")</f>
        <v>Respecta criteriu</v>
      </c>
    </row>
    <row r="31" spans="1:12" s="20" customFormat="1" ht="33.75">
      <c r="A31" s="77"/>
      <c r="B31" s="91"/>
      <c r="C31" s="67" t="s">
        <v>45</v>
      </c>
      <c r="D31" s="14" t="s">
        <v>27</v>
      </c>
      <c r="E31" s="15" t="s">
        <v>51</v>
      </c>
      <c r="F31" s="97"/>
      <c r="G31" s="97"/>
      <c r="H31" s="97"/>
      <c r="I31" s="97"/>
      <c r="J31" s="97"/>
      <c r="K31" s="98"/>
      <c r="L31" s="100"/>
    </row>
    <row r="32" spans="1:12" s="20" customFormat="1" ht="45">
      <c r="A32" s="77"/>
      <c r="B32" s="91">
        <v>12</v>
      </c>
      <c r="C32" s="66" t="s">
        <v>50</v>
      </c>
      <c r="D32" s="7" t="s">
        <v>27</v>
      </c>
      <c r="E32" s="22" t="s">
        <v>51</v>
      </c>
      <c r="F32" s="32"/>
      <c r="G32" s="32"/>
      <c r="H32" s="32"/>
      <c r="I32" s="32"/>
      <c r="J32" s="32"/>
      <c r="K32" s="98" t="str">
        <f>IF(F32-F33=0,IF(G32-G33=0,IF(H32-H33=0,IF(I32-I33=0,IF(J32-J33=0,"Nu sunt diferente","Sunt diferente!"),"Sunt diferente!"),"Sunt diferente!"),"Sunt diferente!"),"Sunt diferente!")</f>
        <v>Nu sunt diferente</v>
      </c>
      <c r="L32" s="100" t="str">
        <f>IF(AND(G32&gt;=0,H32&gt;=0,I32&gt;=0,J32&gt;=0),"Respecta criteriu","Nu respecta criteriu!")</f>
        <v>Respecta criteriu</v>
      </c>
    </row>
    <row r="33" spans="1:12" s="20" customFormat="1" ht="22.5">
      <c r="A33" s="77"/>
      <c r="B33" s="119"/>
      <c r="C33" s="68" t="s">
        <v>29</v>
      </c>
      <c r="D33" s="23" t="s">
        <v>27</v>
      </c>
      <c r="E33" s="15" t="s">
        <v>51</v>
      </c>
      <c r="F33" s="72"/>
      <c r="G33" s="72"/>
      <c r="H33" s="72"/>
      <c r="I33" s="72"/>
      <c r="J33" s="72"/>
      <c r="K33" s="120"/>
      <c r="L33" s="121"/>
    </row>
    <row r="34" spans="1:12" s="20" customFormat="1" ht="11.25" customHeight="1">
      <c r="A34" s="24"/>
      <c r="B34" s="54"/>
      <c r="C34" s="44"/>
      <c r="D34" s="45"/>
      <c r="E34" s="44"/>
      <c r="F34" s="44"/>
      <c r="G34" s="44"/>
      <c r="H34" s="44"/>
      <c r="I34" s="44"/>
      <c r="J34" s="46"/>
      <c r="K34" s="46"/>
      <c r="L34" s="55"/>
    </row>
    <row r="35" spans="1:12" s="20" customFormat="1" ht="12.75" customHeight="1">
      <c r="A35" s="24"/>
      <c r="B35" s="122" t="s">
        <v>52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2" s="20" customFormat="1" ht="11.25" customHeight="1">
      <c r="A36" s="24"/>
      <c r="B36" s="56"/>
      <c r="C36" s="57"/>
      <c r="D36" s="57"/>
      <c r="E36" s="57"/>
      <c r="F36" s="57"/>
      <c r="G36" s="58"/>
      <c r="H36" s="57"/>
      <c r="I36" s="44"/>
      <c r="J36" s="46"/>
      <c r="K36" s="46"/>
      <c r="L36" s="55"/>
    </row>
    <row r="37" spans="1:12" s="20" customFormat="1" ht="19.5" customHeight="1" thickBot="1">
      <c r="A37" s="24"/>
      <c r="B37" s="125" t="s">
        <v>56</v>
      </c>
      <c r="C37" s="126"/>
      <c r="D37" s="127"/>
      <c r="E37" s="59" t="s">
        <v>46</v>
      </c>
      <c r="F37" s="60"/>
      <c r="G37" s="69" t="s">
        <v>20</v>
      </c>
      <c r="H37" s="60" t="s">
        <v>47</v>
      </c>
      <c r="I37" s="61"/>
      <c r="J37" s="62"/>
      <c r="K37" s="62"/>
      <c r="L37" s="63"/>
    </row>
    <row r="38" spans="1:9" s="20" customFormat="1" ht="12.75" customHeight="1">
      <c r="A38" s="24"/>
      <c r="B38" s="28"/>
      <c r="C38" s="28"/>
      <c r="D38" s="48"/>
      <c r="E38" s="28"/>
      <c r="F38" s="28"/>
      <c r="G38" s="28"/>
      <c r="H38" s="28"/>
      <c r="I38" s="28"/>
    </row>
    <row r="39" spans="1:9" s="20" customFormat="1" ht="12.75" customHeight="1">
      <c r="A39" s="24"/>
      <c r="B39" s="24"/>
      <c r="C39" s="24"/>
      <c r="D39" s="25"/>
      <c r="E39" s="24"/>
      <c r="F39" s="24"/>
      <c r="G39" s="24"/>
      <c r="H39" s="24"/>
      <c r="I39" s="26"/>
    </row>
    <row r="40" spans="1:9" s="20" customFormat="1" ht="12.75" customHeight="1">
      <c r="A40" s="24"/>
      <c r="B40" s="24"/>
      <c r="C40" s="24"/>
      <c r="D40" s="25"/>
      <c r="E40" s="24"/>
      <c r="F40" s="24"/>
      <c r="G40" s="24"/>
      <c r="H40" s="24"/>
      <c r="I40" s="24"/>
    </row>
    <row r="41" spans="1:9" s="20" customFormat="1" ht="12.75" customHeight="1">
      <c r="A41" s="24"/>
      <c r="B41" s="24"/>
      <c r="C41" s="24"/>
      <c r="D41" s="25"/>
      <c r="E41" s="24"/>
      <c r="F41" s="24"/>
      <c r="G41" s="24"/>
      <c r="H41" s="24"/>
      <c r="I41" s="24"/>
    </row>
    <row r="42" spans="1:9" s="20" customFormat="1" ht="12.75" customHeight="1">
      <c r="A42" s="24"/>
      <c r="B42" s="24"/>
      <c r="C42" s="24"/>
      <c r="D42" s="25"/>
      <c r="E42" s="24"/>
      <c r="F42" s="24"/>
      <c r="G42" s="24"/>
      <c r="H42" s="24"/>
      <c r="I42" s="24"/>
    </row>
    <row r="43" spans="1:9" s="20" customFormat="1" ht="12.75" customHeight="1">
      <c r="A43" s="24"/>
      <c r="B43" s="24"/>
      <c r="C43" s="24"/>
      <c r="D43" s="25"/>
      <c r="E43" s="24"/>
      <c r="F43" s="24"/>
      <c r="G43" s="24"/>
      <c r="H43" s="24"/>
      <c r="I43" s="24"/>
    </row>
    <row r="44" spans="1:9" s="20" customFormat="1" ht="12.75" customHeight="1">
      <c r="A44" s="24"/>
      <c r="B44" s="24"/>
      <c r="C44" s="24"/>
      <c r="D44" s="25"/>
      <c r="E44" s="24"/>
      <c r="F44" s="24"/>
      <c r="G44" s="24"/>
      <c r="H44" s="24"/>
      <c r="I44" s="24"/>
    </row>
    <row r="45" spans="1:9" s="20" customFormat="1" ht="12.75" customHeight="1">
      <c r="A45" s="24"/>
      <c r="B45" s="24"/>
      <c r="C45" s="24"/>
      <c r="D45" s="25"/>
      <c r="E45" s="24"/>
      <c r="F45" s="24"/>
      <c r="G45" s="24"/>
      <c r="H45" s="24"/>
      <c r="I45" s="24"/>
    </row>
    <row r="46" spans="1:9" s="20" customFormat="1" ht="12.75" customHeight="1">
      <c r="A46" s="24"/>
      <c r="B46" s="24"/>
      <c r="C46" s="24"/>
      <c r="D46" s="25"/>
      <c r="E46" s="24"/>
      <c r="F46" s="24"/>
      <c r="G46" s="24"/>
      <c r="H46" s="24"/>
      <c r="I46" s="24"/>
    </row>
    <row r="47" spans="1:9" s="20" customFormat="1" ht="12.75" customHeight="1">
      <c r="A47" s="24"/>
      <c r="B47" s="24"/>
      <c r="C47" s="24"/>
      <c r="D47" s="25"/>
      <c r="E47" s="24"/>
      <c r="F47" s="24"/>
      <c r="G47" s="24"/>
      <c r="H47" s="24"/>
      <c r="I47" s="24"/>
    </row>
    <row r="48" spans="1:9" s="20" customFormat="1" ht="12.75" customHeight="1">
      <c r="A48" s="24"/>
      <c r="B48" s="24"/>
      <c r="C48" s="24"/>
      <c r="D48" s="25"/>
      <c r="E48" s="24"/>
      <c r="F48" s="24"/>
      <c r="G48" s="24"/>
      <c r="H48" s="24"/>
      <c r="I48" s="24"/>
    </row>
    <row r="49" spans="1:9" s="20" customFormat="1" ht="12.75" customHeight="1">
      <c r="A49" s="24"/>
      <c r="B49" s="24"/>
      <c r="C49" s="24"/>
      <c r="D49" s="25"/>
      <c r="E49" s="24"/>
      <c r="F49" s="24"/>
      <c r="G49" s="24"/>
      <c r="H49" s="24"/>
      <c r="I49" s="24"/>
    </row>
    <row r="50" spans="1:9" s="20" customFormat="1" ht="12.75" customHeight="1">
      <c r="A50" s="24"/>
      <c r="B50" s="24"/>
      <c r="C50" s="24"/>
      <c r="D50" s="25"/>
      <c r="E50" s="24"/>
      <c r="F50" s="24"/>
      <c r="G50" s="24"/>
      <c r="H50" s="24"/>
      <c r="I50" s="24"/>
    </row>
    <row r="51" spans="1:9" s="20" customFormat="1" ht="12.75" customHeight="1">
      <c r="A51" s="24"/>
      <c r="B51" s="24"/>
      <c r="C51" s="24"/>
      <c r="D51" s="25"/>
      <c r="E51" s="24"/>
      <c r="F51" s="24"/>
      <c r="G51" s="24"/>
      <c r="H51" s="24"/>
      <c r="I51" s="24"/>
    </row>
    <row r="52" spans="1:9" s="20" customFormat="1" ht="12.75" customHeight="1">
      <c r="A52" s="24"/>
      <c r="B52" s="24"/>
      <c r="C52" s="24"/>
      <c r="D52" s="25"/>
      <c r="E52" s="24"/>
      <c r="F52" s="24"/>
      <c r="G52" s="24"/>
      <c r="H52" s="24"/>
      <c r="I52" s="24"/>
    </row>
    <row r="53" spans="1:9" s="20" customFormat="1" ht="12.75" customHeight="1">
      <c r="A53" s="24"/>
      <c r="B53" s="24"/>
      <c r="C53" s="24"/>
      <c r="D53" s="25"/>
      <c r="E53" s="24"/>
      <c r="F53" s="24"/>
      <c r="G53" s="24"/>
      <c r="H53" s="24"/>
      <c r="I53" s="24"/>
    </row>
    <row r="54" spans="1:9" s="20" customFormat="1" ht="12.75" customHeight="1">
      <c r="A54" s="24"/>
      <c r="B54" s="24"/>
      <c r="C54" s="24"/>
      <c r="D54" s="25"/>
      <c r="E54" s="24"/>
      <c r="F54" s="24"/>
      <c r="G54" s="24"/>
      <c r="H54" s="24"/>
      <c r="I54" s="24"/>
    </row>
    <row r="55" spans="1:9" s="20" customFormat="1" ht="12.75" customHeight="1">
      <c r="A55" s="24"/>
      <c r="B55" s="24"/>
      <c r="C55" s="24"/>
      <c r="D55" s="25"/>
      <c r="E55" s="24"/>
      <c r="F55" s="24"/>
      <c r="G55" s="24"/>
      <c r="H55" s="24"/>
      <c r="I55" s="24"/>
    </row>
    <row r="56" spans="1:9" s="20" customFormat="1" ht="12.75" customHeight="1">
      <c r="A56" s="24"/>
      <c r="B56" s="24"/>
      <c r="C56" s="24"/>
      <c r="D56" s="25"/>
      <c r="E56" s="24"/>
      <c r="F56" s="24"/>
      <c r="G56" s="24"/>
      <c r="H56" s="24"/>
      <c r="I56" s="24"/>
    </row>
    <row r="57" spans="1:9" s="20" customFormat="1" ht="12.75" customHeight="1">
      <c r="A57" s="24"/>
      <c r="B57" s="24"/>
      <c r="C57" s="24"/>
      <c r="D57" s="25"/>
      <c r="E57" s="24"/>
      <c r="F57" s="24"/>
      <c r="G57" s="24"/>
      <c r="H57" s="24"/>
      <c r="I57" s="24"/>
    </row>
    <row r="58" spans="1:9" s="20" customFormat="1" ht="12.75" customHeight="1">
      <c r="A58" s="24"/>
      <c r="B58" s="24"/>
      <c r="C58" s="24"/>
      <c r="D58" s="25"/>
      <c r="E58" s="24"/>
      <c r="F58" s="24"/>
      <c r="G58" s="24"/>
      <c r="H58" s="24"/>
      <c r="I58" s="24"/>
    </row>
    <row r="59" spans="1:9" s="20" customFormat="1" ht="12.75" customHeight="1">
      <c r="A59" s="24"/>
      <c r="B59" s="24"/>
      <c r="C59" s="24"/>
      <c r="D59" s="25"/>
      <c r="E59" s="24"/>
      <c r="F59" s="24"/>
      <c r="G59" s="24"/>
      <c r="H59" s="24"/>
      <c r="I59" s="24"/>
    </row>
    <row r="60" spans="1:9" s="20" customFormat="1" ht="12.75" customHeight="1">
      <c r="A60" s="24"/>
      <c r="B60" s="24"/>
      <c r="C60" s="24"/>
      <c r="D60" s="25"/>
      <c r="E60" s="24"/>
      <c r="F60" s="24"/>
      <c r="G60" s="24"/>
      <c r="H60" s="24"/>
      <c r="I60" s="24"/>
    </row>
    <row r="61" spans="1:9" s="20" customFormat="1" ht="12.75" customHeight="1">
      <c r="A61" s="24"/>
      <c r="B61" s="24"/>
      <c r="C61" s="24"/>
      <c r="D61" s="25"/>
      <c r="E61" s="24"/>
      <c r="F61" s="24"/>
      <c r="G61" s="24"/>
      <c r="H61" s="24"/>
      <c r="I61" s="24"/>
    </row>
    <row r="62" spans="1:9" s="20" customFormat="1" ht="12.75" customHeight="1">
      <c r="A62" s="24"/>
      <c r="B62" s="24"/>
      <c r="C62" s="24"/>
      <c r="D62" s="25"/>
      <c r="E62" s="24"/>
      <c r="F62" s="24"/>
      <c r="G62" s="24"/>
      <c r="H62" s="24"/>
      <c r="I62" s="24"/>
    </row>
    <row r="63" spans="1:9" s="20" customFormat="1" ht="12.75" customHeight="1">
      <c r="A63" s="24"/>
      <c r="B63" s="24"/>
      <c r="C63" s="24"/>
      <c r="D63" s="25"/>
      <c r="E63" s="24"/>
      <c r="F63" s="24"/>
      <c r="G63" s="24"/>
      <c r="H63" s="24"/>
      <c r="I63" s="24"/>
    </row>
    <row r="64" spans="1:9" s="20" customFormat="1" ht="12.75" customHeight="1">
      <c r="A64" s="24"/>
      <c r="B64" s="24"/>
      <c r="C64" s="24"/>
      <c r="D64" s="25"/>
      <c r="E64" s="24"/>
      <c r="F64" s="24"/>
      <c r="G64" s="24"/>
      <c r="H64" s="24"/>
      <c r="I64" s="24"/>
    </row>
    <row r="65" spans="1:9" s="20" customFormat="1" ht="12.75" customHeight="1">
      <c r="A65" s="24"/>
      <c r="B65" s="24"/>
      <c r="C65" s="24"/>
      <c r="D65" s="25"/>
      <c r="E65" s="24"/>
      <c r="F65" s="24"/>
      <c r="G65" s="24"/>
      <c r="H65" s="24"/>
      <c r="I65" s="24"/>
    </row>
    <row r="66" spans="1:9" s="20" customFormat="1" ht="12.75" customHeight="1">
      <c r="A66" s="24"/>
      <c r="B66" s="24"/>
      <c r="C66" s="24"/>
      <c r="D66" s="25"/>
      <c r="E66" s="24"/>
      <c r="F66" s="24"/>
      <c r="G66" s="24"/>
      <c r="H66" s="24"/>
      <c r="I66" s="24"/>
    </row>
    <row r="67" spans="1:9" s="20" customFormat="1" ht="12.75" customHeight="1">
      <c r="A67" s="24"/>
      <c r="B67" s="24"/>
      <c r="C67" s="24"/>
      <c r="D67" s="25"/>
      <c r="E67" s="24"/>
      <c r="F67" s="24"/>
      <c r="G67" s="24"/>
      <c r="H67" s="24"/>
      <c r="I67" s="24"/>
    </row>
    <row r="68" spans="1:9" s="20" customFormat="1" ht="12.75" customHeight="1">
      <c r="A68" s="24"/>
      <c r="B68" s="24"/>
      <c r="C68" s="24"/>
      <c r="D68" s="25"/>
      <c r="E68" s="24"/>
      <c r="F68" s="24"/>
      <c r="G68" s="24"/>
      <c r="H68" s="24"/>
      <c r="I68" s="24"/>
    </row>
    <row r="69" spans="10:12" ht="12.75" customHeight="1">
      <c r="J69" s="28"/>
      <c r="K69" s="28"/>
      <c r="L69" s="28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 password="D47C" sheet="1"/>
  <protectedRanges>
    <protectedRange sqref="F19:J22 F17 F24:J26 F7:J12 F31:J33 F28:J28 F14:J15" name="Range1"/>
  </protectedRanges>
  <mergeCells count="48">
    <mergeCell ref="B32:B33"/>
    <mergeCell ref="K32:K33"/>
    <mergeCell ref="L32:L33"/>
    <mergeCell ref="B35:L35"/>
    <mergeCell ref="B37:D37"/>
    <mergeCell ref="B25:B28"/>
    <mergeCell ref="K25:K28"/>
    <mergeCell ref="L25:L28"/>
    <mergeCell ref="F29:J29"/>
    <mergeCell ref="B30:B31"/>
    <mergeCell ref="F30:J30"/>
    <mergeCell ref="K30:K31"/>
    <mergeCell ref="L30:L31"/>
    <mergeCell ref="F31:J31"/>
    <mergeCell ref="F16:J16"/>
    <mergeCell ref="K16:K17"/>
    <mergeCell ref="L16:L17"/>
    <mergeCell ref="F17:J17"/>
    <mergeCell ref="B20:B24"/>
    <mergeCell ref="K20:K24"/>
    <mergeCell ref="L20:L24"/>
    <mergeCell ref="B18:B19"/>
    <mergeCell ref="K18:K19"/>
    <mergeCell ref="L18:L19"/>
    <mergeCell ref="B11:B12"/>
    <mergeCell ref="K11:K12"/>
    <mergeCell ref="L11:L12"/>
    <mergeCell ref="B13:B14"/>
    <mergeCell ref="K13:K14"/>
    <mergeCell ref="L13:L14"/>
    <mergeCell ref="B16:B17"/>
    <mergeCell ref="F7:J7"/>
    <mergeCell ref="K7:K8"/>
    <mergeCell ref="L7:L8"/>
    <mergeCell ref="F8:J8"/>
    <mergeCell ref="B9:B10"/>
    <mergeCell ref="K9:K10"/>
    <mergeCell ref="L9:L10"/>
    <mergeCell ref="A2:A33"/>
    <mergeCell ref="B2:L2"/>
    <mergeCell ref="B3:L3"/>
    <mergeCell ref="B4:C4"/>
    <mergeCell ref="D4:D5"/>
    <mergeCell ref="E4:E5"/>
    <mergeCell ref="K4:K5"/>
    <mergeCell ref="L4:L5"/>
    <mergeCell ref="F5:J5"/>
    <mergeCell ref="B7:B8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Windows User</cp:lastModifiedBy>
  <cp:lastPrinted>2017-10-04T06:57:49Z</cp:lastPrinted>
  <dcterms:created xsi:type="dcterms:W3CDTF">2004-10-01T12:40:42Z</dcterms:created>
  <dcterms:modified xsi:type="dcterms:W3CDTF">2017-10-16T18:36:13Z</dcterms:modified>
  <cp:category/>
  <cp:version/>
  <cp:contentType/>
  <cp:contentStatus/>
</cp:coreProperties>
</file>